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2020 JAPAC\"/>
    </mc:Choice>
  </mc:AlternateContent>
  <xr:revisionPtr revIDLastSave="0" documentId="13_ncr:1_{AED1B38D-D850-4581-AB19-C08522916160}" xr6:coauthVersionLast="45" xr6:coauthVersionMax="45" xr10:uidLastSave="{00000000-0000-0000-0000-000000000000}"/>
  <bookViews>
    <workbookView xWindow="-108" yWindow="-108" windowWidth="23256" windowHeight="12576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<sst xmlns="http://schemas.openxmlformats.org/spreadsheetml/2006/main" count="893" uniqueCount="629">
  <si>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</si>
  <si>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</si>
  <si>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</si>
  <si>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</si>
  <si>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</si>
  <si>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</si>
  <si>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</si>
  <si>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</si>
  <si>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</si>
  <si>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</si>
  <si>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</si>
  <si>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</si>
  <si>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</si>
  <si>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</si>
  <si>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</si>
  <si>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</si>
  <si>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</si>
  <si>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</si>
  <si>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</si>
  <si>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</si>
  <si>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</si>
  <si>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</si>
  <si>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</si>
  <si>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</si>
  <si>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</si>
  <si>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</si>
  <si>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</si>
  <si>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</si>
  <si>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</si>
  <si>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</si>
  <si>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</si>
  <si>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</si>
  <si>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</si>
  <si>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</si>
  <si>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</si>
  <si>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</si>
  <si>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</si>
  <si>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</si>
  <si>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</si>
  <si>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</si>
  <si>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</si>
  <si>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</si>
  <si>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</si>
  <si>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</si>
  <si>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</si>
  <si>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</si>
  <si>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</si>
  <si>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</si>
  <si>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</si>
  <si>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</si>
  <si>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</si>
  <si>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</si>
  <si>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</si>
  <si>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</si>
  <si>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</si>
  <si>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</si>
  <si>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</si>
  <si>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</si>
  <si>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</si>
  <si>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</si>
  <si>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</si>
  <si>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</si>
  <si>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</si>
  <si>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</si>
  <si>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</si>
  <si>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</si>
  <si>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</si>
  <si>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</si>
  <si>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</si>
  <si>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</si>
  <si>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</si>
  <si>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</si>
  <si>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</si>
  <si>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</si>
  <si>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</si>
  <si>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</si>
  <si>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</si>
  <si>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</si>
  <si>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</si>
  <si>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</si>
  <si>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</si>
  <si>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</si>
  <si>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</si>
  <si>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</si>
  <si>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</si>
  <si>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</si>
  <si>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</si>
  <si>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</si>
  <si>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</si>
  <si>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</si>
  <si>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</si>
  <si>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</si>
  <si>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</si>
  <si>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</si>
  <si>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</si>
  <si>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</si>
  <si>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</si>
  <si>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</si>
  <si>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</si>
  <si>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</si>
  <si>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</si>
  <si>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</si>
  <si>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</si>
  <si>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</si>
  <si>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</si>
  <si>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</si>
  <si>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</si>
  <si>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</si>
  <si>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</si>
  <si>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</si>
  <si>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</si>
  <si>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</si>
  <si>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</si>
  <si>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</si>
  <si>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</si>
  <si>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</si>
  <si>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</si>
  <si>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</si>
  <si>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</si>
  <si>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</si>
  <si>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</si>
  <si>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</si>
  <si>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</si>
  <si>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</si>
  <si>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</si>
  <si>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</si>
  <si>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</si>
  <si>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</si>
  <si>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</si>
  <si>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</si>
  <si>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</si>
  <si>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</si>
  <si>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</si>
  <si>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</si>
  <si>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</si>
  <si>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</si>
  <si>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</si>
  <si>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</si>
  <si>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</si>
  <si>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</si>
  <si>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</si>
  <si>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</si>
  <si>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</si>
  <si>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</si>
  <si>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</si>
  <si>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</si>
  <si>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</si>
  <si>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</si>
  <si>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</si>
  <si>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</si>
  <si>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</si>
  <si>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</si>
  <si>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</si>
  <si>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</si>
  <si>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</si>
  <si>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</si>
  <si>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</si>
  <si>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</si>
  <si>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</si>
  <si>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</si>
  <si>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</si>
  <si>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</si>
  <si>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</si>
  <si>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</si>
  <si>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</si>
  <si>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</si>
  <si>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</si>
  <si>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</si>
  <si>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</si>
  <si>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</si>
  <si>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</si>
  <si>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</si>
  <si>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</si>
  <si>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</si>
  <si>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</si>
  <si>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</si>
  <si>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</si>
  <si>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</si>
  <si>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</si>
  <si>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</si>
  <si>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</si>
  <si>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</si>
  <si>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</si>
  <si>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</si>
  <si>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</si>
  <si>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</si>
  <si>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</si>
  <si>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</si>
  <si>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</si>
  <si>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</si>
  <si>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</si>
  <si>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</si>
  <si>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</si>
  <si>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</si>
  <si>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</si>
  <si>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</si>
  <si>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</si>
  <si>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</si>
  <si>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</si>
  <si>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</si>
  <si>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</si>
  <si>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</si>
  <si>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</si>
  <si>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</si>
  <si>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</si>
  <si>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</si>
  <si>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</si>
  <si>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</si>
  <si>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</si>
  <si>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</si>
  <si>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</si>
  <si>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</si>
  <si>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</si>
  <si>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</si>
  <si>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</si>
  <si>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</si>
  <si>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</si>
  <si>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</si>
  <si>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</si>
  <si>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</si>
  <si>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</si>
  <si>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</si>
  <si>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</si>
  <si>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</si>
  <si>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</si>
  <si>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</si>
  <si>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</si>
  <si>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</si>
  <si>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</si>
  <si>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</si>
  <si>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</si>
  <si>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</si>
  <si>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</si>
  <si>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</si>
  <si>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</si>
  <si>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</si>
  <si>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</si>
  <si>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</si>
  <si>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</si>
  <si>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</si>
  <si>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</si>
  <si>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</si>
  <si>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</si>
  <si>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</si>
  <si>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</si>
  <si>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</si>
  <si>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</si>
  <si>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</si>
  <si>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</si>
  <si>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</si>
  <si>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</si>
  <si>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</si>
  <si>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</si>
  <si>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</si>
  <si>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</si>
  <si>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</si>
  <si>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</si>
  <si>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</si>
  <si>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</si>
  <si>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</si>
  <si>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</si>
  <si>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</si>
  <si>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</si>
  <si>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</si>
  <si>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</si>
  <si>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</si>
  <si>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</si>
  <si>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</si>
  <si>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</si>
  <si>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</si>
  <si>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</si>
  <si>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</si>
  <si>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</si>
  <si>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</si>
  <si>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</si>
  <si>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</si>
  <si>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</si>
  <si>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</si>
  <si>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</si>
  <si>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</si>
  <si>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</si>
  <si>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</si>
  <si>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</si>
  <si>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</si>
  <si>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</si>
  <si>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</si>
  <si>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</si>
  <si>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</si>
  <si>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</si>
  <si>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</si>
  <si>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</si>
  <si>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</si>
  <si>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</si>
  <si>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</si>
  <si>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</si>
  <si>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</si>
  <si>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</si>
  <si>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</si>
  <si>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</si>
  <si>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</si>
  <si>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</si>
  <si>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</si>
  <si>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</si>
  <si>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</si>
  <si>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</si>
  <si>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</si>
  <si>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</si>
  <si>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</si>
  <si>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</si>
  <si>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</si>
  <si>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</si>
  <si>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</si>
  <si>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</si>
  <si>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</si>
  <si>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</si>
  <si>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</si>
  <si>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</si>
  <si>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</si>
  <si>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</si>
  <si>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</si>
  <si>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</si>
  <si>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</si>
  <si>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</si>
  <si>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</si>
  <si>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</si>
  <si>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</si>
  <si>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</si>
  <si>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</si>
  <si>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</si>
  <si>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</si>
  <si>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</si>
  <si>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</si>
  <si>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</si>
  <si>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</si>
  <si>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</si>
  <si>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</si>
  <si>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</si>
  <si>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</si>
  <si>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</si>
  <si>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</si>
  <si>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</si>
  <si>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</si>
  <si>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</si>
  <si>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</si>
  <si>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</si>
  <si>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</si>
  <si>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</si>
  <si>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</si>
  <si>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</si>
  <si>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</si>
  <si>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</si>
  <si>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</si>
  <si>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</si>
  <si>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</si>
  <si>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</si>
  <si>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</si>
  <si>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</si>
  <si>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</si>
  <si>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</si>
  <si>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</si>
  <si>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</si>
  <si>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</si>
  <si>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</si>
  <si>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</si>
  <si>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</si>
  <si>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</si>
  <si>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</si>
  <si>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</si>
  <si>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</si>
  <si>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</si>
  <si>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</si>
  <si>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</si>
  <si>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</si>
  <si>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</si>
  <si>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</si>
  <si>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</si>
  <si>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</si>
  <si>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</si>
  <si>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</si>
  <si>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</si>
  <si>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</si>
  <si>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</si>
  <si>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</si>
  <si>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</si>
  <si>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</si>
  <si>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</si>
  <si>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</si>
  <si>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</si>
  <si>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</si>
  <si>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</si>
  <si>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</si>
  <si>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</si>
  <si>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</si>
  <si>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</si>
  <si>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</si>
  <si>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</si>
  <si>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</si>
  <si>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</si>
  <si>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</si>
  <si>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</si>
  <si>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</si>
  <si>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</si>
  <si>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</si>
  <si>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</si>
  <si>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</si>
  <si>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</si>
  <si>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</si>
  <si>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</si>
  <si>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</si>
  <si>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</si>
  <si>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</si>
  <si>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</si>
  <si>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</si>
  <si>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</si>
  <si>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</si>
  <si>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</si>
  <si>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</si>
  <si>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</si>
  <si>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</si>
  <si>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</si>
  <si>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</si>
  <si>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</si>
  <si>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</si>
  <si>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</si>
  <si>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</si>
  <si>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</si>
  <si>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</si>
  <si>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</si>
  <si>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</si>
  <si>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</si>
  <si>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</si>
  <si>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</si>
  <si>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</si>
  <si>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</si>
  <si>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</si>
  <si>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</si>
  <si>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</si>
  <si>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</si>
  <si>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</si>
  <si>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</si>
  <si>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</si>
  <si>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</si>
  <si>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</si>
  <si>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</si>
  <si>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</si>
  <si>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</si>
  <si>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</si>
  <si>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</si>
  <si>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</si>
  <si>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</si>
  <si>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</si>
  <si>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</si>
  <si>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</si>
  <si>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</si>
  <si>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</si>
  <si>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</si>
  <si>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</si>
  <si>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</si>
  <si>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</si>
  <si>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</si>
  <si>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</si>
  <si>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</si>
  <si>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</si>
  <si>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</si>
  <si>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</si>
  <si>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</si>
  <si>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</si>
  <si>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</si>
  <si>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</si>
  <si>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</si>
  <si>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</si>
  <si>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</si>
  <si>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</si>
  <si>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</si>
  <si>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</si>
  <si>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</si>
  <si>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</si>
  <si>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</si>
  <si>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</si>
  <si>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</si>
  <si>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</si>
  <si>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</si>
  <si>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</si>
  <si>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</si>
  <si>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</si>
  <si>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</si>
  <si>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</si>
  <si>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</si>
  <si>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</si>
  <si>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</si>
  <si>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</si>
  <si>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</si>
  <si>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</si>
  <si>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</si>
  <si>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</si>
  <si>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</si>
  <si>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</si>
  <si>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</si>
  <si>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</si>
  <si>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</si>
  <si>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</si>
  <si>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</si>
  <si>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</si>
  <si>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</si>
  <si>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</si>
  <si>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</si>
  <si>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</si>
  <si>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</si>
  <si>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</si>
  <si>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</si>
  <si>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</si>
  <si>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</si>
  <si>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</si>
  <si>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</si>
  <si>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</si>
  <si>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</si>
  <si>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</si>
  <si>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</si>
  <si>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</si>
  <si>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</si>
  <si>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</si>
  <si>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</si>
  <si>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</si>
  <si>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</si>
  <si>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</si>
  <si>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</si>
  <si>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</si>
  <si>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</si>
  <si>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</si>
  <si>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</si>
  <si>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</si>
  <si>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</si>
  <si>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</si>
  <si>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</si>
  <si>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</si>
  <si>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</si>
  <si>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</si>
  <si>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</si>
  <si>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</si>
  <si>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</si>
  <si>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</si>
  <si>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</si>
  <si>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</si>
  <si>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</si>
  <si>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</si>
  <si>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</si>
  <si>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</si>
  <si>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</si>
  <si>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</si>
  <si>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</si>
  <si>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</si>
  <si>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</si>
  <si>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</si>
  <si>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</si>
  <si>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</si>
  <si>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</si>
  <si>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</si>
  <si>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</si>
  <si>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</si>
  <si>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</si>
  <si>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</si>
  <si>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</si>
  <si>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</si>
  <si>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</si>
  <si>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</si>
  <si>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</si>
  <si>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</si>
  <si>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</si>
  <si>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</si>
  <si>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</si>
  <si>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</si>
  <si>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</si>
  <si>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</si>
  <si>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</si>
  <si>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</si>
  <si>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</si>
  <si>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</si>
  <si>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</si>
  <si>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</si>
  <si>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</si>
  <si>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</si>
  <si>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</si>
  <si>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</si>
  <si>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</si>
  <si>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</si>
  <si>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</si>
  <si>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</si>
  <si>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</si>
  <si>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</si>
  <si>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</si>
  <si>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</si>
  <si>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</si>
  <si>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</si>
  <si>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</si>
  <si>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</si>
  <si>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</si>
  <si>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</si>
  <si>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</si>
  <si>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</si>
  <si>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</si>
  <si>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</si>
  <si>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</si>
  <si>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</si>
  <si>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</si>
  <si>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</si>
  <si>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</si>
  <si>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</si>
  <si>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</si>
  <si>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</si>
  <si>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</si>
  <si>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</si>
  <si>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</si>
  <si>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</si>
  <si>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</si>
  <si>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</si>
  <si>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</si>
  <si>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</si>
  <si>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</si>
  <si>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</si>
  <si>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</si>
  <si>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</si>
  <si>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</si>
  <si>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</si>
  <si>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</si>
  <si>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</si>
  <si>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</si>
  <si>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JUNTA DE AGUA POTABLE Y ALCANTARILLADO DE COMONFORT, GTO.</t>
  </si>
  <si>
    <t>CORRESPONDIENTE 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</si>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</sst>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6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1</xdr:col>
      <xdr:colOff>4867274</xdr:colOff>
      <xdr:row>47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63436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1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42" t="s">
        <v>626</v>
      </c>
      <c r="B1" s="142"/>
      <c r="C1" s="19"/>
      <c r="D1" s="16" t="s">
        <v>614</v>
      </c>
      <c r="E1" s="17">
        <v>2020</v>
      </c>
    </row>
    <row r="2" spans="1:5" ht="18.899999999999999" customHeight="1" x14ac:dyDescent="0.2">
      <c r="A2" s="143" t="s">
        <v>613</v>
      </c>
      <c r="B2" s="143"/>
      <c r="C2" s="38"/>
      <c r="D2" s="16" t="s">
        <v>615</v>
      </c>
      <c r="E2" s="19" t="s">
        <v>617</v>
      </c>
    </row>
    <row r="3" spans="1:5" ht="18.899999999999999" customHeight="1" x14ac:dyDescent="0.2">
      <c r="A3" s="144" t="s">
        <v>627</v>
      </c>
      <c r="B3" s="144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5" x14ac:dyDescent="0.2">
      <c r="A33" s="7"/>
      <c r="B33" s="9"/>
    </row>
    <row r="34" spans="1:5" x14ac:dyDescent="0.2">
      <c r="A34" s="47" t="s">
        <v>49</v>
      </c>
      <c r="B34" s="48" t="s">
        <v>44</v>
      </c>
    </row>
    <row r="35" spans="1:5" x14ac:dyDescent="0.2">
      <c r="A35" s="47" t="s">
        <v>50</v>
      </c>
      <c r="B35" s="48" t="s">
        <v>45</v>
      </c>
    </row>
    <row r="36" spans="1:5" x14ac:dyDescent="0.2">
      <c r="A36" s="7"/>
      <c r="B36" s="10"/>
    </row>
    <row r="37" spans="1:5" x14ac:dyDescent="0.2">
      <c r="A37" s="7"/>
      <c r="B37" s="8" t="s">
        <v>47</v>
      </c>
    </row>
    <row r="38" spans="1:5" x14ac:dyDescent="0.2">
      <c r="A38" s="7" t="s">
        <v>48</v>
      </c>
      <c r="B38" s="48" t="s">
        <v>32</v>
      </c>
    </row>
    <row r="39" spans="1:5" x14ac:dyDescent="0.2">
      <c r="A39" s="7"/>
      <c r="B39" s="48" t="s">
        <v>33</v>
      </c>
    </row>
    <row r="40" spans="1:5" ht="10.8" thickBot="1" x14ac:dyDescent="0.25">
      <c r="A40" s="11"/>
      <c r="B40" s="12"/>
    </row>
    <row r="41" spans="1:5" x14ac:dyDescent="0.2">
      <c r="A41" s="139" t="s">
        <v>628</v>
      </c>
      <c r="B41" s="140"/>
      <c r="C41" s="141"/>
      <c r="D41" s="141"/>
      <c r="E41" s="141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A5" sqref="A5"/>
    </sheetView>
  </sheetViews>
  <sheetFormatPr baseColWidth="10" defaultColWidth="11.44140625" defaultRowHeight="10.199999999999999" x14ac:dyDescent="0.2"/>
  <cols>
    <col min="1" max="1" width="3.33203125" style="41" customWidth="1"/>
    <col min="2" max="2" width="63.1093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8" t="s">
        <v>626</v>
      </c>
      <c r="B1" s="149"/>
      <c r="C1" s="150"/>
    </row>
    <row r="2" spans="1:3" s="39" customFormat="1" ht="18" customHeight="1" x14ac:dyDescent="0.3">
      <c r="A2" s="151" t="s">
        <v>44</v>
      </c>
      <c r="B2" s="152"/>
      <c r="C2" s="153"/>
    </row>
    <row r="3" spans="1:3" s="39" customFormat="1" ht="18" customHeight="1" x14ac:dyDescent="0.3">
      <c r="A3" s="151" t="s">
        <v>627</v>
      </c>
      <c r="B3" s="152"/>
      <c r="C3" s="153"/>
    </row>
    <row r="4" spans="1:3" s="42" customFormat="1" ht="18" customHeight="1" x14ac:dyDescent="0.2">
      <c r="A4" s="154" t="s">
        <v>624</v>
      </c>
      <c r="B4" s="155"/>
      <c r="C4" s="156"/>
    </row>
    <row r="5" spans="1:3" s="40" customFormat="1" x14ac:dyDescent="0.2">
      <c r="A5" s="60" t="s">
        <v>529</v>
      </c>
      <c r="B5" s="60"/>
      <c r="C5" s="61">
        <v>24309177.600000001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202210.5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202210.5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24511388.100000001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4" sqref="A4:C4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17.6640625" style="41" customWidth="1"/>
    <col min="4" max="16384" width="11.44140625" style="41"/>
  </cols>
  <sheetData>
    <row r="1" spans="1:3" s="43" customFormat="1" ht="18.899999999999999" customHeight="1" x14ac:dyDescent="0.3">
      <c r="A1" s="157" t="s">
        <v>626</v>
      </c>
      <c r="B1" s="158"/>
      <c r="C1" s="159"/>
    </row>
    <row r="2" spans="1:3" s="43" customFormat="1" ht="18.899999999999999" customHeight="1" x14ac:dyDescent="0.3">
      <c r="A2" s="160" t="s">
        <v>45</v>
      </c>
      <c r="B2" s="161"/>
      <c r="C2" s="162"/>
    </row>
    <row r="3" spans="1:3" s="43" customFormat="1" ht="18.899999999999999" customHeight="1" x14ac:dyDescent="0.3">
      <c r="A3" s="160" t="s">
        <v>627</v>
      </c>
      <c r="B3" s="161"/>
      <c r="C3" s="162"/>
    </row>
    <row r="4" spans="1:3" s="44" customFormat="1" x14ac:dyDescent="0.2">
      <c r="A4" s="154" t="s">
        <v>624</v>
      </c>
      <c r="B4" s="155"/>
      <c r="C4" s="156"/>
    </row>
    <row r="5" spans="1:3" x14ac:dyDescent="0.2">
      <c r="A5" s="91" t="s">
        <v>542</v>
      </c>
      <c r="B5" s="60"/>
      <c r="C5" s="84">
        <v>23422225.25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377836.98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33025.43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344811.55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851500.41</v>
      </c>
    </row>
    <row r="31" spans="1:3" x14ac:dyDescent="0.2">
      <c r="A31" s="100" t="s">
        <v>564</v>
      </c>
      <c r="B31" s="83" t="s">
        <v>442</v>
      </c>
      <c r="C31" s="93">
        <v>851500.41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23895888.68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selection activeCell="G2" sqref="G2:G3"/>
    </sheetView>
  </sheetViews>
  <sheetFormatPr baseColWidth="10" defaultColWidth="9.109375" defaultRowHeight="10.199999999999999" x14ac:dyDescent="0.2"/>
  <cols>
    <col min="1" max="1" width="10" style="31" customWidth="1"/>
    <col min="2" max="2" width="68.5546875" style="31" bestFit="1" customWidth="1"/>
    <col min="3" max="3" width="17.44140625" style="31" bestFit="1" customWidth="1"/>
    <col min="4" max="5" width="23.6640625" style="31" bestFit="1" customWidth="1"/>
    <col min="6" max="6" width="19.33203125" style="31" customWidth="1"/>
    <col min="7" max="7" width="20.5546875" style="31" customWidth="1"/>
    <col min="8" max="10" width="20.33203125" style="31" customWidth="1"/>
    <col min="11" max="16384" width="9.109375" style="31"/>
  </cols>
  <sheetData>
    <row r="1" spans="1:10" ht="18.899999999999999" customHeight="1" x14ac:dyDescent="0.2">
      <c r="A1" s="147" t="s">
        <v>626</v>
      </c>
      <c r="B1" s="163"/>
      <c r="C1" s="163"/>
      <c r="D1" s="163"/>
      <c r="E1" s="163"/>
      <c r="F1" s="163"/>
      <c r="G1" s="29" t="s">
        <v>614</v>
      </c>
      <c r="H1" s="30">
        <v>2020</v>
      </c>
    </row>
    <row r="2" spans="1:10" ht="18.899999999999999" customHeight="1" x14ac:dyDescent="0.2">
      <c r="A2" s="147" t="s">
        <v>625</v>
      </c>
      <c r="B2" s="163"/>
      <c r="C2" s="163"/>
      <c r="D2" s="163"/>
      <c r="E2" s="163"/>
      <c r="F2" s="163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4" t="s">
        <v>627</v>
      </c>
      <c r="B3" s="165"/>
      <c r="C3" s="165"/>
      <c r="D3" s="165"/>
      <c r="E3" s="165"/>
      <c r="F3" s="165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6" t="s">
        <v>35</v>
      </c>
      <c r="B5" s="166"/>
      <c r="C5" s="166"/>
      <c r="D5" s="166"/>
      <c r="E5" s="166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7" t="s">
        <v>37</v>
      </c>
      <c r="C10" s="167"/>
      <c r="D10" s="167"/>
      <c r="E10" s="167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7" t="s">
        <v>39</v>
      </c>
      <c r="C12" s="167"/>
      <c r="D12" s="167"/>
      <c r="E12" s="167"/>
    </row>
    <row r="13" spans="1:8" s="129" customFormat="1" ht="26.1" customHeight="1" x14ac:dyDescent="0.2">
      <c r="A13" s="133" t="s">
        <v>608</v>
      </c>
      <c r="B13" s="167" t="s">
        <v>40</v>
      </c>
      <c r="C13" s="167"/>
      <c r="D13" s="167"/>
      <c r="E13" s="167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zoomScale="106" zoomScaleNormal="106" workbookViewId="0">
      <selection activeCell="G42" sqref="G42"/>
    </sheetView>
  </sheetViews>
  <sheetFormatPr baseColWidth="10" defaultColWidth="9.109375" defaultRowHeight="10.199999999999999" x14ac:dyDescent="0.2"/>
  <cols>
    <col min="1" max="1" width="10" style="22" customWidth="1"/>
    <col min="2" max="2" width="64.5546875" style="22" bestFit="1" customWidth="1"/>
    <col min="3" max="3" width="16.44140625" style="22" bestFit="1" customWidth="1"/>
    <col min="4" max="4" width="19.109375" style="22" customWidth="1"/>
    <col min="5" max="5" width="28" style="22" customWidth="1"/>
    <col min="6" max="6" width="22.6640625" style="22" customWidth="1"/>
    <col min="7" max="8" width="16.664062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5" t="s">
        <v>626</v>
      </c>
      <c r="B1" s="146"/>
      <c r="C1" s="146"/>
      <c r="D1" s="146"/>
      <c r="E1" s="146"/>
      <c r="F1" s="146"/>
      <c r="G1" s="16" t="s">
        <v>614</v>
      </c>
      <c r="H1" s="27">
        <v>2020</v>
      </c>
    </row>
    <row r="2" spans="1:8" s="18" customFormat="1" ht="18.899999999999999" customHeight="1" x14ac:dyDescent="0.3">
      <c r="A2" s="145" t="s">
        <v>618</v>
      </c>
      <c r="B2" s="146"/>
      <c r="C2" s="146"/>
      <c r="D2" s="146"/>
      <c r="E2" s="146"/>
      <c r="F2" s="146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5" t="s">
        <v>627</v>
      </c>
      <c r="B3" s="146"/>
      <c r="C3" s="146"/>
      <c r="D3" s="146"/>
      <c r="E3" s="146"/>
      <c r="F3" s="146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20010.8</v>
      </c>
      <c r="D15" s="26">
        <v>17777.669999999998</v>
      </c>
      <c r="E15" s="26">
        <v>17777.669999999998</v>
      </c>
      <c r="F15" s="26">
        <v>14616.98</v>
      </c>
      <c r="G15" s="26">
        <v>17633.32</v>
      </c>
    </row>
    <row r="16" spans="1:8" x14ac:dyDescent="0.2">
      <c r="A16" s="24">
        <v>1124</v>
      </c>
      <c r="B16" s="22" t="s">
        <v>203</v>
      </c>
      <c r="C16" s="26">
        <v>12906458.4</v>
      </c>
      <c r="D16" s="26">
        <v>10808829.189999999</v>
      </c>
      <c r="E16" s="26">
        <v>8965044.0299999993</v>
      </c>
      <c r="F16" s="26">
        <v>8015980.6100000003</v>
      </c>
      <c r="G16" s="26">
        <v>7265494.0099999998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61172</v>
      </c>
      <c r="D20" s="26">
        <v>61172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194870.57</v>
      </c>
      <c r="D26" s="26">
        <v>194870.57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-194870.57</v>
      </c>
      <c r="D27" s="26">
        <v>-194870.57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422933.33</v>
      </c>
    </row>
    <row r="42" spans="1:8" x14ac:dyDescent="0.2">
      <c r="A42" s="24">
        <v>1151</v>
      </c>
      <c r="B42" s="22" t="s">
        <v>226</v>
      </c>
      <c r="C42" s="26">
        <v>422933.33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1718021.4300000002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450000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190597.03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986317.77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91106.63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8264789.3900000006</v>
      </c>
      <c r="D62" s="26">
        <f t="shared" ref="D62:E62" si="0">SUM(D63:D70)</f>
        <v>805543.46</v>
      </c>
      <c r="E62" s="26">
        <f t="shared" si="0"/>
        <v>-5114415.8899999997</v>
      </c>
    </row>
    <row r="63" spans="1:9" x14ac:dyDescent="0.2">
      <c r="A63" s="24">
        <v>1241</v>
      </c>
      <c r="B63" s="22" t="s">
        <v>240</v>
      </c>
      <c r="C63" s="26">
        <v>369820.27</v>
      </c>
      <c r="D63" s="26">
        <v>31210.74</v>
      </c>
      <c r="E63" s="26">
        <v>-280477.8</v>
      </c>
    </row>
    <row r="64" spans="1:9" x14ac:dyDescent="0.2">
      <c r="A64" s="24">
        <v>1242</v>
      </c>
      <c r="B64" s="22" t="s">
        <v>241</v>
      </c>
      <c r="C64" s="26">
        <v>22200</v>
      </c>
      <c r="D64" s="26">
        <v>2220</v>
      </c>
      <c r="E64" s="26">
        <v>-9555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3176001.67</v>
      </c>
      <c r="D66" s="26">
        <v>326034.48</v>
      </c>
      <c r="E66" s="26">
        <v>-2785753.82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4696767.45</v>
      </c>
      <c r="D68" s="26">
        <v>446078.24</v>
      </c>
      <c r="E68" s="26">
        <v>-2038629.27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364271</v>
      </c>
      <c r="D74" s="26">
        <f>SUM(D75:D79)</f>
        <v>36427.1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340000</v>
      </c>
      <c r="D75" s="26">
        <v>31000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24271</v>
      </c>
      <c r="D78" s="26">
        <v>5427.1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2866574.17</v>
      </c>
      <c r="D110" s="26">
        <f>SUM(D111:D119)</f>
        <v>2866574.17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884581.99</v>
      </c>
      <c r="D112" s="26">
        <f t="shared" ref="D112:D119" si="1">C112</f>
        <v>884581.99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1981992.18</v>
      </c>
      <c r="D117" s="26">
        <f t="shared" si="1"/>
        <v>1981992.18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0</v>
      </c>
      <c r="D119" s="26">
        <f t="shared" si="1"/>
        <v>0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4" width="15.6640625" style="22" customWidth="1"/>
    <col min="5" max="5" width="16.6640625" style="22" customWidth="1"/>
    <col min="6" max="16384" width="9.109375" style="22"/>
  </cols>
  <sheetData>
    <row r="1" spans="1:5" s="28" customFormat="1" ht="18.899999999999999" customHeight="1" x14ac:dyDescent="0.3">
      <c r="A1" s="143" t="s">
        <v>626</v>
      </c>
      <c r="B1" s="143"/>
      <c r="C1" s="143"/>
      <c r="D1" s="16" t="s">
        <v>614</v>
      </c>
      <c r="E1" s="27">
        <v>2020</v>
      </c>
    </row>
    <row r="2" spans="1:5" s="18" customFormat="1" ht="18.899999999999999" customHeight="1" x14ac:dyDescent="0.3">
      <c r="A2" s="143" t="s">
        <v>621</v>
      </c>
      <c r="B2" s="143"/>
      <c r="C2" s="143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3" t="s">
        <v>627</v>
      </c>
      <c r="B3" s="143"/>
      <c r="C3" s="143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23689858.600000001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0.399999999999999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0.399999999999999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0.399999999999999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110126.14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110126.14</v>
      </c>
      <c r="D35" s="102"/>
      <c r="E35" s="51"/>
    </row>
    <row r="36" spans="1:5" ht="20.399999999999999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0.399999999999999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23579732.460000001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0.399999999999999" x14ac:dyDescent="0.2">
      <c r="A49" s="52">
        <v>4173</v>
      </c>
      <c r="B49" s="54" t="s">
        <v>508</v>
      </c>
      <c r="C49" s="57">
        <v>23579732.460000001</v>
      </c>
      <c r="D49" s="102"/>
      <c r="E49" s="51"/>
    </row>
    <row r="50" spans="1:5" ht="20.399999999999999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0.399999999999999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0.399999999999999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0.399999999999999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0.6" x14ac:dyDescent="0.2">
      <c r="A58" s="52">
        <v>4200</v>
      </c>
      <c r="B58" s="54" t="s">
        <v>514</v>
      </c>
      <c r="C58" s="57">
        <f>+C59+C65</f>
        <v>619319</v>
      </c>
      <c r="D58" s="102"/>
      <c r="E58" s="51"/>
    </row>
    <row r="59" spans="1: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619319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619319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202210.5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202210.5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202210.5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23895888.680000003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22984665.810000002</v>
      </c>
      <c r="D100" s="59">
        <f>C100/$C$99</f>
        <v>0.96186696037119301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8590007.709999999</v>
      </c>
      <c r="D101" s="59">
        <f t="shared" ref="D101:D164" si="0">C101/$C$99</f>
        <v>0.35947638629525108</v>
      </c>
      <c r="E101" s="58"/>
    </row>
    <row r="102" spans="1:5" x14ac:dyDescent="0.2">
      <c r="A102" s="56">
        <v>5111</v>
      </c>
      <c r="B102" s="53" t="s">
        <v>364</v>
      </c>
      <c r="C102" s="57">
        <v>2480935.61</v>
      </c>
      <c r="D102" s="59">
        <f t="shared" si="0"/>
        <v>0.10382269700128179</v>
      </c>
      <c r="E102" s="58"/>
    </row>
    <row r="103" spans="1:5" x14ac:dyDescent="0.2">
      <c r="A103" s="56">
        <v>5112</v>
      </c>
      <c r="B103" s="53" t="s">
        <v>365</v>
      </c>
      <c r="C103" s="57">
        <v>3546439.14</v>
      </c>
      <c r="D103" s="59">
        <f t="shared" si="0"/>
        <v>0.14841210500650859</v>
      </c>
      <c r="E103" s="58"/>
    </row>
    <row r="104" spans="1:5" x14ac:dyDescent="0.2">
      <c r="A104" s="56">
        <v>5113</v>
      </c>
      <c r="B104" s="53" t="s">
        <v>366</v>
      </c>
      <c r="C104" s="57">
        <v>1315618.8</v>
      </c>
      <c r="D104" s="59">
        <f t="shared" si="0"/>
        <v>5.5056282593964605E-2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1247014.1599999999</v>
      </c>
      <c r="D106" s="59">
        <f t="shared" si="0"/>
        <v>5.218530169349616E-2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1996449.57</v>
      </c>
      <c r="D108" s="59">
        <f t="shared" si="0"/>
        <v>8.3547826855711646E-2</v>
      </c>
      <c r="E108" s="58"/>
    </row>
    <row r="109" spans="1:5" x14ac:dyDescent="0.2">
      <c r="A109" s="56">
        <v>5121</v>
      </c>
      <c r="B109" s="53" t="s">
        <v>371</v>
      </c>
      <c r="C109" s="57">
        <v>130979.3</v>
      </c>
      <c r="D109" s="59">
        <f t="shared" si="0"/>
        <v>5.4812483333011568E-3</v>
      </c>
      <c r="E109" s="58"/>
    </row>
    <row r="110" spans="1:5" x14ac:dyDescent="0.2">
      <c r="A110" s="56">
        <v>5122</v>
      </c>
      <c r="B110" s="53" t="s">
        <v>372</v>
      </c>
      <c r="C110" s="57">
        <v>10596</v>
      </c>
      <c r="D110" s="59">
        <f t="shared" si="0"/>
        <v>4.4342355883455673E-4</v>
      </c>
      <c r="E110" s="58"/>
    </row>
    <row r="111" spans="1:5" x14ac:dyDescent="0.2">
      <c r="A111" s="56">
        <v>5123</v>
      </c>
      <c r="B111" s="53" t="s">
        <v>373</v>
      </c>
      <c r="C111" s="57">
        <v>70000</v>
      </c>
      <c r="D111" s="59">
        <f t="shared" si="0"/>
        <v>2.9293742089863128E-3</v>
      </c>
      <c r="E111" s="58"/>
    </row>
    <row r="112" spans="1:5" x14ac:dyDescent="0.2">
      <c r="A112" s="56">
        <v>5124</v>
      </c>
      <c r="B112" s="53" t="s">
        <v>374</v>
      </c>
      <c r="C112" s="57">
        <v>730353.27</v>
      </c>
      <c r="D112" s="59">
        <f t="shared" si="0"/>
        <v>3.0563971894097389E-2</v>
      </c>
      <c r="E112" s="58"/>
    </row>
    <row r="113" spans="1:5" x14ac:dyDescent="0.2">
      <c r="A113" s="56">
        <v>5125</v>
      </c>
      <c r="B113" s="53" t="s">
        <v>375</v>
      </c>
      <c r="C113" s="57">
        <v>105530</v>
      </c>
      <c r="D113" s="59">
        <f t="shared" si="0"/>
        <v>4.416240861061794E-3</v>
      </c>
      <c r="E113" s="58"/>
    </row>
    <row r="114" spans="1:5" x14ac:dyDescent="0.2">
      <c r="A114" s="56">
        <v>5126</v>
      </c>
      <c r="B114" s="53" t="s">
        <v>376</v>
      </c>
      <c r="C114" s="57">
        <v>573403.31999999995</v>
      </c>
      <c r="D114" s="59">
        <f t="shared" si="0"/>
        <v>2.3995898527930364E-2</v>
      </c>
      <c r="E114" s="58"/>
    </row>
    <row r="115" spans="1:5" x14ac:dyDescent="0.2">
      <c r="A115" s="56">
        <v>5127</v>
      </c>
      <c r="B115" s="53" t="s">
        <v>377</v>
      </c>
      <c r="C115" s="57">
        <v>42838.239999999998</v>
      </c>
      <c r="D115" s="59">
        <f t="shared" si="0"/>
        <v>1.7927033630623689E-3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332749.44</v>
      </c>
      <c r="D117" s="59">
        <f t="shared" si="0"/>
        <v>1.3924966108437695E-2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12398208.530000003</v>
      </c>
      <c r="D118" s="59">
        <f t="shared" si="0"/>
        <v>0.51884274722023027</v>
      </c>
      <c r="E118" s="58"/>
    </row>
    <row r="119" spans="1:5" x14ac:dyDescent="0.2">
      <c r="A119" s="56">
        <v>5131</v>
      </c>
      <c r="B119" s="53" t="s">
        <v>381</v>
      </c>
      <c r="C119" s="57">
        <v>9854864.5600000005</v>
      </c>
      <c r="D119" s="59">
        <f t="shared" si="0"/>
        <v>0.412408372501675</v>
      </c>
      <c r="E119" s="58"/>
    </row>
    <row r="120" spans="1:5" x14ac:dyDescent="0.2">
      <c r="A120" s="56">
        <v>5132</v>
      </c>
      <c r="B120" s="53" t="s">
        <v>382</v>
      </c>
      <c r="C120" s="57">
        <v>44232.24</v>
      </c>
      <c r="D120" s="59">
        <f t="shared" si="0"/>
        <v>1.8510397580241821E-3</v>
      </c>
      <c r="E120" s="58"/>
    </row>
    <row r="121" spans="1:5" x14ac:dyDescent="0.2">
      <c r="A121" s="56">
        <v>5133</v>
      </c>
      <c r="B121" s="53" t="s">
        <v>383</v>
      </c>
      <c r="C121" s="57">
        <v>326333</v>
      </c>
      <c r="D121" s="59">
        <f t="shared" si="0"/>
        <v>1.3656449624873293E-2</v>
      </c>
      <c r="E121" s="58"/>
    </row>
    <row r="122" spans="1:5" x14ac:dyDescent="0.2">
      <c r="A122" s="56">
        <v>5134</v>
      </c>
      <c r="B122" s="53" t="s">
        <v>384</v>
      </c>
      <c r="C122" s="57">
        <v>99926.99</v>
      </c>
      <c r="D122" s="59">
        <f t="shared" si="0"/>
        <v>4.1817649612519029E-3</v>
      </c>
      <c r="E122" s="58"/>
    </row>
    <row r="123" spans="1:5" x14ac:dyDescent="0.2">
      <c r="A123" s="56">
        <v>5135</v>
      </c>
      <c r="B123" s="53" t="s">
        <v>385</v>
      </c>
      <c r="C123" s="57">
        <v>568913.55000000005</v>
      </c>
      <c r="D123" s="59">
        <f t="shared" si="0"/>
        <v>2.3808009721612077E-2</v>
      </c>
      <c r="E123" s="58"/>
    </row>
    <row r="124" spans="1:5" x14ac:dyDescent="0.2">
      <c r="A124" s="56">
        <v>5136</v>
      </c>
      <c r="B124" s="53" t="s">
        <v>386</v>
      </c>
      <c r="C124" s="57">
        <v>23455.25</v>
      </c>
      <c r="D124" s="59">
        <f t="shared" si="0"/>
        <v>9.8156006307608887E-4</v>
      </c>
      <c r="E124" s="58"/>
    </row>
    <row r="125" spans="1:5" x14ac:dyDescent="0.2">
      <c r="A125" s="56">
        <v>5137</v>
      </c>
      <c r="B125" s="53" t="s">
        <v>387</v>
      </c>
      <c r="C125" s="57">
        <v>2623.88</v>
      </c>
      <c r="D125" s="59">
        <f t="shared" si="0"/>
        <v>1.0980466284964297E-4</v>
      </c>
      <c r="E125" s="58"/>
    </row>
    <row r="126" spans="1:5" x14ac:dyDescent="0.2">
      <c r="A126" s="56">
        <v>5138</v>
      </c>
      <c r="B126" s="53" t="s">
        <v>388</v>
      </c>
      <c r="C126" s="57">
        <v>1448.21</v>
      </c>
      <c r="D126" s="59">
        <f t="shared" si="0"/>
        <v>6.060498604565812E-5</v>
      </c>
      <c r="E126" s="58"/>
    </row>
    <row r="127" spans="1:5" x14ac:dyDescent="0.2">
      <c r="A127" s="56">
        <v>5139</v>
      </c>
      <c r="B127" s="53" t="s">
        <v>389</v>
      </c>
      <c r="C127" s="57">
        <v>1476410.85</v>
      </c>
      <c r="D127" s="59">
        <f t="shared" si="0"/>
        <v>6.178514094082229E-2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59722.46</v>
      </c>
      <c r="D128" s="59">
        <f t="shared" si="0"/>
        <v>2.4992776288745243E-3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59722.46</v>
      </c>
      <c r="D143" s="59">
        <f t="shared" si="0"/>
        <v>2.4992776288745243E-3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59722.46</v>
      </c>
      <c r="D145" s="59">
        <f t="shared" si="0"/>
        <v>2.4992776288745243E-3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851500.40999999992</v>
      </c>
      <c r="D186" s="59">
        <f t="shared" si="1"/>
        <v>3.5633761999932442E-2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851500.40999999992</v>
      </c>
      <c r="D187" s="59">
        <f t="shared" si="1"/>
        <v>3.5633761999932442E-2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9529.85</v>
      </c>
      <c r="D190" s="59">
        <f t="shared" si="1"/>
        <v>3.9880709722154591E-4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805543.46</v>
      </c>
      <c r="D192" s="59">
        <f t="shared" si="1"/>
        <v>3.3710546227737108E-2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36427.1</v>
      </c>
      <c r="D194" s="59">
        <f t="shared" si="1"/>
        <v>1.5244086749737903E-3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C32" sqref="C32"/>
    </sheetView>
  </sheetViews>
  <sheetFormatPr baseColWidth="10" defaultColWidth="9.109375" defaultRowHeight="10.199999999999999" x14ac:dyDescent="0.2"/>
  <cols>
    <col min="1" max="1" width="10" style="31" customWidth="1"/>
    <col min="2" max="2" width="48.109375" style="31" customWidth="1"/>
    <col min="3" max="3" width="22.88671875" style="31" customWidth="1"/>
    <col min="4" max="5" width="16.6640625" style="31" customWidth="1"/>
    <col min="6" max="16384" width="9.109375" style="31"/>
  </cols>
  <sheetData>
    <row r="1" spans="1:5" ht="18.899999999999999" customHeight="1" x14ac:dyDescent="0.2">
      <c r="A1" s="147" t="s">
        <v>626</v>
      </c>
      <c r="B1" s="147"/>
      <c r="C1" s="147"/>
      <c r="D1" s="29" t="s">
        <v>614</v>
      </c>
      <c r="E1" s="30">
        <v>2020</v>
      </c>
    </row>
    <row r="2" spans="1:5" ht="18.899999999999999" customHeight="1" x14ac:dyDescent="0.2">
      <c r="A2" s="147" t="s">
        <v>622</v>
      </c>
      <c r="B2" s="147"/>
      <c r="C2" s="147"/>
      <c r="D2" s="16" t="s">
        <v>619</v>
      </c>
      <c r="E2" s="30" t="str">
        <f>ESF!H2</f>
        <v>TRIMESTRAL</v>
      </c>
    </row>
    <row r="3" spans="1:5" ht="18.899999999999999" customHeight="1" x14ac:dyDescent="0.2">
      <c r="A3" s="147" t="s">
        <v>627</v>
      </c>
      <c r="B3" s="147"/>
      <c r="C3" s="147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-1351638.95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615499.42000000004</v>
      </c>
    </row>
    <row r="15" spans="1:5" x14ac:dyDescent="0.2">
      <c r="A15" s="35">
        <v>3220</v>
      </c>
      <c r="B15" s="31" t="s">
        <v>474</v>
      </c>
      <c r="C15" s="36">
        <v>16322893.42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D2" sqref="D2:D3"/>
    </sheetView>
  </sheetViews>
  <sheetFormatPr baseColWidth="10" defaultColWidth="9.109375" defaultRowHeight="10.199999999999999" x14ac:dyDescent="0.2"/>
  <cols>
    <col min="1" max="1" width="10" style="31" customWidth="1"/>
    <col min="2" max="2" width="63.44140625" style="31" bestFit="1" customWidth="1"/>
    <col min="3" max="3" width="15.33203125" style="31" bestFit="1" customWidth="1"/>
    <col min="4" max="4" width="16.44140625" style="31" bestFit="1" customWidth="1"/>
    <col min="5" max="5" width="19.109375" style="31" customWidth="1"/>
    <col min="6" max="16384" width="9.109375" style="31"/>
  </cols>
  <sheetData>
    <row r="1" spans="1:5" s="37" customFormat="1" ht="18.899999999999999" customHeight="1" x14ac:dyDescent="0.3">
      <c r="A1" s="147" t="s">
        <v>626</v>
      </c>
      <c r="B1" s="147"/>
      <c r="C1" s="147"/>
      <c r="D1" s="29" t="s">
        <v>614</v>
      </c>
      <c r="E1" s="30">
        <v>2020</v>
      </c>
    </row>
    <row r="2" spans="1:5" s="37" customFormat="1" ht="18.899999999999999" customHeight="1" x14ac:dyDescent="0.3">
      <c r="A2" s="147" t="s">
        <v>623</v>
      </c>
      <c r="B2" s="147"/>
      <c r="C2" s="147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7" t="s">
        <v>627</v>
      </c>
      <c r="B3" s="147"/>
      <c r="C3" s="147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47108.76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599484.68999999994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47108.76</v>
      </c>
      <c r="D15" s="36">
        <f>SUM(D8:D14)</f>
        <v>599484.68999999994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1718021.4300000002</v>
      </c>
    </row>
    <row r="21" spans="1:5" x14ac:dyDescent="0.2">
      <c r="A21" s="35">
        <v>1231</v>
      </c>
      <c r="B21" s="31" t="s">
        <v>232</v>
      </c>
      <c r="C21" s="36">
        <v>450000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190597.03</v>
      </c>
    </row>
    <row r="24" spans="1:5" x14ac:dyDescent="0.2">
      <c r="A24" s="35">
        <v>1234</v>
      </c>
      <c r="B24" s="31" t="s">
        <v>235</v>
      </c>
      <c r="C24" s="36">
        <v>986317.77</v>
      </c>
    </row>
    <row r="25" spans="1:5" x14ac:dyDescent="0.2">
      <c r="A25" s="35">
        <v>1235</v>
      </c>
      <c r="B25" s="31" t="s">
        <v>236</v>
      </c>
      <c r="C25" s="36">
        <v>91106.63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8264789.3900000006</v>
      </c>
    </row>
    <row r="29" spans="1:5" x14ac:dyDescent="0.2">
      <c r="A29" s="35">
        <v>1241</v>
      </c>
      <c r="B29" s="31" t="s">
        <v>240</v>
      </c>
      <c r="C29" s="36">
        <v>369820.27</v>
      </c>
    </row>
    <row r="30" spans="1:5" x14ac:dyDescent="0.2">
      <c r="A30" s="35">
        <v>1242</v>
      </c>
      <c r="B30" s="31" t="s">
        <v>241</v>
      </c>
      <c r="C30" s="36">
        <v>22200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3176001.67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4696767.45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364271</v>
      </c>
    </row>
    <row r="38" spans="1:5" x14ac:dyDescent="0.2">
      <c r="A38" s="35">
        <v>1251</v>
      </c>
      <c r="B38" s="31" t="s">
        <v>250</v>
      </c>
      <c r="C38" s="36">
        <v>340000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24271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851500.40999999992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851500.40999999992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9529.85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805543.46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36427.1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2021-02-12T22:53:18Z</cp:lastPrinted>
  <dcterms:created xsi:type="dcterms:W3CDTF">2012-12-11T20:36:24Z</dcterms:created>
  <dcterms:modified xsi:type="dcterms:W3CDTF">2021-02-23T19:27:14Z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